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UKI01\Desktop\"/>
    </mc:Choice>
  </mc:AlternateContent>
  <xr:revisionPtr revIDLastSave="0" documentId="8_{B91A7BED-5C62-47FA-BEF8-02119DE0E632}" xr6:coauthVersionLast="47" xr6:coauthVersionMax="47" xr10:uidLastSave="{00000000-0000-0000-0000-000000000000}"/>
  <bookViews>
    <workbookView xWindow="3072" yWindow="3072" windowWidth="17280" windowHeight="9960" xr2:uid="{F7B14FFA-4E82-45FD-8AE9-44E4C66A33AA}"/>
  </bookViews>
  <sheets>
    <sheet name="Aanvraagformulier regeling" sheetId="4" r:id="rId1"/>
    <sheet name="Opzoekvelden" sheetId="5" r:id="rId2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3" i="4" l="1"/>
  <c r="E41" i="4"/>
  <c r="E74" i="4"/>
  <c r="E59" i="4"/>
  <c r="E58" i="4"/>
  <c r="E53" i="4"/>
  <c r="E78" i="4" s="1"/>
  <c r="E33" i="4"/>
  <c r="E22" i="4"/>
  <c r="E23" i="4" s="1"/>
  <c r="E18" i="4"/>
  <c r="F18" i="4" s="1"/>
  <c r="E75" i="4" l="1"/>
  <c r="E60" i="4"/>
  <c r="E71" i="4" s="1"/>
  <c r="E83" i="4" s="1"/>
  <c r="E86" i="4" s="1"/>
  <c r="E20" i="4"/>
  <c r="E79" i="4"/>
  <c r="E80" i="4"/>
  <c r="E81" i="4"/>
  <c r="E84" i="4" s="1"/>
  <c r="E82" i="4"/>
  <c r="E77" i="4"/>
  <c r="E85" i="4" l="1"/>
</calcChain>
</file>

<file path=xl/sharedStrings.xml><?xml version="1.0" encoding="utf-8"?>
<sst xmlns="http://schemas.openxmlformats.org/spreadsheetml/2006/main" count="130" uniqueCount="93">
  <si>
    <t>Gele cellen zijn invoervelden</t>
  </si>
  <si>
    <r>
      <rPr>
        <b/>
        <i/>
        <sz val="10"/>
        <color rgb="FF000000"/>
        <rFont val="Verdana"/>
        <family val="2"/>
      </rPr>
      <t xml:space="preserve">Dit formulier dient </t>
    </r>
    <r>
      <rPr>
        <i/>
        <sz val="10"/>
        <color rgb="FF000000"/>
        <rFont val="Verdana"/>
        <family val="2"/>
      </rPr>
      <t>gezamenlijk</t>
    </r>
    <r>
      <rPr>
        <b/>
        <i/>
        <u/>
        <sz val="10"/>
        <color rgb="FF000000"/>
        <rFont val="Verdana"/>
        <family val="2"/>
      </rPr>
      <t xml:space="preserve"> </t>
    </r>
    <r>
      <rPr>
        <b/>
        <i/>
        <sz val="10"/>
        <color rgb="FF000000"/>
        <rFont val="Verdana"/>
        <family val="2"/>
      </rPr>
      <t>met het Word document  'Aanvraagformulier Startbouwregeling Gemeente Tilburg' te worden opgestuurd.</t>
    </r>
  </si>
  <si>
    <t>Oranje cellen zijn keuzemenu's</t>
  </si>
  <si>
    <t>Algemeen</t>
  </si>
  <si>
    <t>Opmerkingen</t>
  </si>
  <si>
    <t>Naam van project</t>
  </si>
  <si>
    <t>Aanvraag type regeling</t>
  </si>
  <si>
    <t>Startbouwregeling Tilburg</t>
  </si>
  <si>
    <t>Woningen</t>
  </si>
  <si>
    <t xml:space="preserve">Aantal nieuwe woningen </t>
  </si>
  <si>
    <t>Waarvan sociale huur</t>
  </si>
  <si>
    <t>Waarvan middenhuur</t>
  </si>
  <si>
    <t>Waarvan betaalbare koop</t>
  </si>
  <si>
    <t>Waarvan in hoger segment</t>
  </si>
  <si>
    <t>Totaal aantal nieuwe woningen</t>
  </si>
  <si>
    <t>* Moet groen zijn.</t>
  </si>
  <si>
    <t>Aantal te slopen woningen</t>
  </si>
  <si>
    <t>Totaal netto toe te voegen woningen</t>
  </si>
  <si>
    <t>Aantal nieuwe betaalbare woningen</t>
  </si>
  <si>
    <t>Aandeel betaalbare woningen</t>
  </si>
  <si>
    <t>Aantal woningen die geëxploiteerd gaan worden door een toegelaten instelling volgens de Woningwet (Woningcorporatie)</t>
  </si>
  <si>
    <t>Aandeel woningen die geëxploiteerd gaan worden door een toegelaten instelling volgens de Woningwet (Woningcorporatie)</t>
  </si>
  <si>
    <t>Uiterste startbouw laatste woning | jaartal</t>
  </si>
  <si>
    <t xml:space="preserve">* Startbouw binnen twaalf maanden na toekenning subsidie </t>
  </si>
  <si>
    <t>Uiterste startbouw laatste woning | kwartaal</t>
  </si>
  <si>
    <t>Q1</t>
  </si>
  <si>
    <t>Uiterste oplevering laatste woning | jaartal</t>
  </si>
  <si>
    <t>* Oplevering uiterlijk 36 maanden na start bouw</t>
  </si>
  <si>
    <t>Uiterste oplevering laatste woning | kwartaal</t>
  </si>
  <si>
    <t>Uiterste oplevering laatste woning</t>
  </si>
  <si>
    <t>* moet groen zijn</t>
  </si>
  <si>
    <t>Uiterste oplevertermijn woningen</t>
  </si>
  <si>
    <t>Onredabele top project (huidig tekort private businesscase)</t>
  </si>
  <si>
    <t xml:space="preserve">Vul hier het huidige tekort op de businesscase in. </t>
  </si>
  <si>
    <t xml:space="preserve">Huidig tekort op de private businesscase </t>
  </si>
  <si>
    <t>excl. btw</t>
  </si>
  <si>
    <t>Aantal woningen binnen het woningbouwprogramma</t>
  </si>
  <si>
    <t>Maximale bijdrage uit de Startbouwimpuls per betaalbare woning</t>
  </si>
  <si>
    <t>Maximale bijdrage uit de Startbouwregeling voor aangevraagd project</t>
  </si>
  <si>
    <t>Juridisch/planologische zekerheid start bouw</t>
  </si>
  <si>
    <t>Status bestemmingsplan</t>
  </si>
  <si>
    <t>Status omgevingsvergunning</t>
  </si>
  <si>
    <t>Status Wabo regeling</t>
  </si>
  <si>
    <t>Inzicht in private businesscase na bijdrage Startbouwregeling (bedragen in €, excl. btw)</t>
  </si>
  <si>
    <t xml:space="preserve">Vul hier de private businesscase in waarbij de optimalisaties en  bijdragen zijn opgenomen, dusdanig dat hier een sluitende businesscase uit ontstaat. </t>
  </si>
  <si>
    <t>Vastgoedvolume nieuwbouw wonen</t>
  </si>
  <si>
    <t>m² bvo</t>
  </si>
  <si>
    <t>Vastgoedvolume nieuwbouw overige functies incl. parkeren</t>
  </si>
  <si>
    <t>Totaal vastgoedvolume nieuwbouw</t>
  </si>
  <si>
    <t>Vastgoedopbrengsten nieuwbouw wonen</t>
  </si>
  <si>
    <t>Vastgoedopbrengsten nieuwbouw overige functies incl. parkeren</t>
  </si>
  <si>
    <t>Overige opbrengsten</t>
  </si>
  <si>
    <t>Totaal opbrengsten</t>
  </si>
  <si>
    <t xml:space="preserve">Huidig tekort in de private businesscase </t>
  </si>
  <si>
    <t>Totaal opbrengsten incl. bijdrage Startbouwregeling</t>
  </si>
  <si>
    <t>Historische aankoopprijs / inbrengwaarde (excl. historische plan- en rentekosten)</t>
  </si>
  <si>
    <t>Historische plan- en rentekosten bovenop historische aankoopprijs / inbrengwaarde</t>
  </si>
  <si>
    <t>Aan gemeente te betalen kostenverhaal</t>
  </si>
  <si>
    <t>Eventuele private grondexploitatiekosten</t>
  </si>
  <si>
    <t>Niet terug te vorderen BTW</t>
  </si>
  <si>
    <t>Woningcorporatie, transformatieproject, ontwikkelaar/belegger</t>
  </si>
  <si>
    <t>Overige kosten</t>
  </si>
  <si>
    <t>Bouwkosten vastgoedontwikkeling</t>
  </si>
  <si>
    <t>Bijkomende kosten vastgoedontwikkeling</t>
  </si>
  <si>
    <t>Algemene kosten vastgoedontwikkeling</t>
  </si>
  <si>
    <t>Winst &amp; Risico-marge</t>
  </si>
  <si>
    <t>Vastgoedopbrengsten nieuwbouw wonen / m² bvo</t>
  </si>
  <si>
    <t>Vastgoedopbrengsten nieuwbouw niet-wonen / m² bvo</t>
  </si>
  <si>
    <t>Vastgoedopbrengsten nieuwbouw wonen en niet-wonen / m² bvo</t>
  </si>
  <si>
    <t>(Inbrengwaarde of historische aankoopprijs + rente) / m² bvo</t>
  </si>
  <si>
    <t>Aan gemeente te betalen grondaankoop en/of kostenverhaal</t>
  </si>
  <si>
    <t>Overige private grondexploitatiekosten / m² bvo</t>
  </si>
  <si>
    <t>Bouwkosten vastgoedontwikkeling / m² bvo</t>
  </si>
  <si>
    <t>Bijkomende kosten vastgoedontwikkeling / m² bvo</t>
  </si>
  <si>
    <t>Algemene kosten vastgoedontwikkeling / m² bvo</t>
  </si>
  <si>
    <t>Winst &amp; Risico-marge  / m² bvo</t>
  </si>
  <si>
    <t>Bijkomende kosten als % van bouwkosten</t>
  </si>
  <si>
    <t>Algemene kosten als % van bouw- + bijkomende kosten</t>
  </si>
  <si>
    <t>Winst&amp;Risico-marge als % van vastgoedopbrengsten</t>
  </si>
  <si>
    <t>Bestemmingsplan waar plan in past is onherroepelijk</t>
  </si>
  <si>
    <t>Omgevingsvergunning (om af te wijken van het omgevingsplan) is onherroepelijk</t>
  </si>
  <si>
    <t>Wabo regeling ontvankelijk verklaard door gemeente Tilburg</t>
  </si>
  <si>
    <t>Q2</t>
  </si>
  <si>
    <t>Bestemmingsplan waar plan in past is vastgesteld</t>
  </si>
  <si>
    <t>Omgevingsvergunning (om af te wijken van het omgevingsplan) is verleend</t>
  </si>
  <si>
    <t>niet van toepassing</t>
  </si>
  <si>
    <t>Q3</t>
  </si>
  <si>
    <t>Bestemmingsplan waar plan in past is niet vastgesteld</t>
  </si>
  <si>
    <t>Omgevingsvergunning (om af te wijken van het omgevingsplan) is nog niet verleend</t>
  </si>
  <si>
    <t>Q4</t>
  </si>
  <si>
    <t>Niet van toepassing</t>
  </si>
  <si>
    <t xml:space="preserve"> EXCEL-FORMAT AANVRAAGFORMULIER SUBSIDIEREGELING VOOR STARTBOUWREGELING Tilburg 2026</t>
  </si>
  <si>
    <t>O.b.v. definities omschreven in de 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</si>
</sst>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%_);\-0%_);&quot;-  &quot;;&quot; &quot;@&quot; &quot;"/>
    <numFmt numFmtId="165" formatCode="[$€-413]\ #,##0"/>
    <numFmt numFmtId="166" formatCode="0.0%_);\-0.0%_);&quot;-  &quot;;&quot; &quot;@&quot; &quot;"/>
    <numFmt numFmtId="167" formatCode="_ * #,##0_ ;_ * \-#,##0_ ;_ * &quot;-&quot;??_ ;_ @_ 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name val="Verdana"/>
      <family val="2"/>
    </font>
    <font>
      <b/>
      <i/>
      <sz val="10"/>
      <color theme="1"/>
      <name val="Verdana"/>
      <family val="2"/>
    </font>
    <font>
      <i/>
      <u/>
      <sz val="10"/>
      <color theme="1"/>
      <name val="Verdana"/>
      <family val="2"/>
    </font>
    <font>
      <sz val="10"/>
      <name val="Verdana"/>
      <family val="2"/>
    </font>
    <font>
      <b/>
      <i/>
      <sz val="10"/>
      <color rgb="FF000000"/>
      <name val="Verdana"/>
      <family val="2"/>
    </font>
    <font>
      <b/>
      <i/>
      <u/>
      <sz val="10"/>
      <color rgb="FF000000"/>
      <name val="Verdana"/>
      <family val="2"/>
    </font>
    <font>
      <i/>
      <sz val="10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6DBA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top" wrapText="1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7" xfId="0" applyFont="1" applyFill="1" applyBorder="1" applyAlignment="1" applyProtection="1">
      <alignment vertical="center"/>
      <protection locked="0"/>
    </xf>
    <xf numFmtId="0" fontId="4" fillId="2" borderId="8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3" fillId="2" borderId="9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top" wrapText="1"/>
    </xf>
    <xf numFmtId="0" fontId="7" fillId="5" borderId="10" xfId="0" applyFont="1" applyFill="1" applyBorder="1" applyAlignment="1">
      <alignment vertical="top"/>
    </xf>
    <xf numFmtId="0" fontId="7" fillId="5" borderId="0" xfId="0" applyFont="1" applyFill="1" applyAlignment="1">
      <alignment vertical="top"/>
    </xf>
    <xf numFmtId="0" fontId="3" fillId="5" borderId="0" xfId="0" applyFont="1" applyFill="1" applyAlignment="1">
      <alignment vertical="center"/>
    </xf>
    <xf numFmtId="0" fontId="5" fillId="5" borderId="11" xfId="0" applyFont="1" applyFill="1" applyBorder="1" applyAlignment="1">
      <alignment vertical="top"/>
    </xf>
    <xf numFmtId="0" fontId="3" fillId="0" borderId="12" xfId="0" applyFont="1" applyBorder="1" applyAlignment="1">
      <alignment vertical="center"/>
    </xf>
    <xf numFmtId="0" fontId="3" fillId="3" borderId="12" xfId="0" applyFont="1" applyFill="1" applyBorder="1" applyAlignment="1" applyProtection="1">
      <alignment horizontal="right" vertical="center"/>
      <protection locked="0"/>
    </xf>
    <xf numFmtId="0" fontId="3" fillId="0" borderId="12" xfId="0" applyFont="1" applyBorder="1" applyAlignment="1">
      <alignment vertical="top"/>
    </xf>
    <xf numFmtId="0" fontId="3" fillId="4" borderId="12" xfId="0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3" borderId="12" xfId="0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4" xfId="0" applyFont="1" applyBorder="1" applyAlignment="1">
      <alignment vertical="center"/>
    </xf>
    <xf numFmtId="0" fontId="3" fillId="3" borderId="14" xfId="0" applyFont="1" applyFill="1" applyBorder="1" applyAlignment="1" applyProtection="1">
      <alignment vertical="center"/>
      <protection locked="0"/>
    </xf>
    <xf numFmtId="0" fontId="3" fillId="0" borderId="15" xfId="0" applyFont="1" applyBorder="1" applyAlignment="1">
      <alignment vertical="center"/>
    </xf>
    <xf numFmtId="0" fontId="3" fillId="0" borderId="12" xfId="0" applyFont="1" applyBorder="1" applyAlignment="1">
      <alignment vertical="top" wrapText="1"/>
    </xf>
    <xf numFmtId="164" fontId="3" fillId="6" borderId="12" xfId="2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164" fontId="3" fillId="0" borderId="12" xfId="2" applyNumberFormat="1" applyFont="1" applyFill="1" applyBorder="1" applyAlignment="1">
      <alignment vertical="center"/>
    </xf>
    <xf numFmtId="0" fontId="3" fillId="4" borderId="12" xfId="0" applyFont="1" applyFill="1" applyBorder="1" applyAlignment="1" applyProtection="1">
      <alignment vertical="center"/>
      <protection locked="0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 applyProtection="1">
      <alignment horizontal="right" vertical="center"/>
      <protection locked="0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vertical="center"/>
    </xf>
    <xf numFmtId="0" fontId="3" fillId="0" borderId="12" xfId="0" applyFont="1" applyBorder="1" applyAlignment="1">
      <alignment horizontal="right"/>
    </xf>
    <xf numFmtId="0" fontId="3" fillId="7" borderId="0" xfId="0" applyFont="1" applyFill="1" applyAlignment="1">
      <alignment vertical="center" wrapText="1"/>
    </xf>
    <xf numFmtId="0" fontId="5" fillId="0" borderId="11" xfId="0" applyFont="1" applyBorder="1" applyAlignment="1">
      <alignment vertical="top"/>
    </xf>
    <xf numFmtId="165" fontId="9" fillId="3" borderId="12" xfId="0" applyNumberFormat="1" applyFont="1" applyFill="1" applyBorder="1" applyAlignment="1" applyProtection="1">
      <alignment vertical="center"/>
      <protection locked="0"/>
    </xf>
    <xf numFmtId="165" fontId="3" fillId="0" borderId="0" xfId="0" applyNumberFormat="1" applyFont="1" applyAlignment="1">
      <alignment vertical="center"/>
    </xf>
    <xf numFmtId="0" fontId="4" fillId="0" borderId="12" xfId="0" applyFont="1" applyBorder="1" applyAlignment="1">
      <alignment vertical="center" wrapText="1"/>
    </xf>
    <xf numFmtId="165" fontId="4" fillId="0" borderId="12" xfId="0" applyNumberFormat="1" applyFont="1" applyBorder="1" applyAlignment="1">
      <alignment vertical="center"/>
    </xf>
    <xf numFmtId="0" fontId="3" fillId="4" borderId="12" xfId="0" applyFont="1" applyFill="1" applyBorder="1" applyAlignment="1" applyProtection="1">
      <alignment horizontal="right" vertical="center" wrapText="1"/>
      <protection locked="0"/>
    </xf>
    <xf numFmtId="43" fontId="3" fillId="3" borderId="20" xfId="1" applyFont="1" applyFill="1" applyBorder="1" applyAlignment="1" applyProtection="1">
      <alignment vertical="top"/>
      <protection locked="0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65" fontId="3" fillId="3" borderId="20" xfId="0" applyNumberFormat="1" applyFont="1" applyFill="1" applyBorder="1" applyAlignment="1" applyProtection="1">
      <alignment vertical="center"/>
      <protection locked="0"/>
    </xf>
    <xf numFmtId="165" fontId="3" fillId="3" borderId="24" xfId="0" applyNumberFormat="1" applyFont="1" applyFill="1" applyBorder="1" applyAlignment="1" applyProtection="1">
      <alignment vertical="center"/>
      <protection locked="0"/>
    </xf>
    <xf numFmtId="165" fontId="3" fillId="3" borderId="12" xfId="0" applyNumberFormat="1" applyFont="1" applyFill="1" applyBorder="1" applyAlignment="1" applyProtection="1">
      <alignment vertical="center"/>
      <protection locked="0"/>
    </xf>
    <xf numFmtId="165" fontId="3" fillId="3" borderId="26" xfId="0" applyNumberFormat="1" applyFont="1" applyFill="1" applyBorder="1" applyAlignment="1" applyProtection="1">
      <alignment vertical="center"/>
      <protection locked="0"/>
    </xf>
    <xf numFmtId="0" fontId="0" fillId="8" borderId="0" xfId="0" applyFill="1"/>
    <xf numFmtId="0" fontId="3" fillId="2" borderId="5" xfId="0" applyFont="1" applyFill="1" applyBorder="1" applyAlignment="1">
      <alignment vertical="top"/>
    </xf>
    <xf numFmtId="0" fontId="3" fillId="2" borderId="29" xfId="0" applyFont="1" applyFill="1" applyBorder="1" applyAlignment="1">
      <alignment vertical="top"/>
    </xf>
    <xf numFmtId="0" fontId="3" fillId="2" borderId="30" xfId="0" applyFont="1" applyFill="1" applyBorder="1" applyAlignment="1">
      <alignment vertical="top"/>
    </xf>
    <xf numFmtId="165" fontId="3" fillId="0" borderId="17" xfId="0" applyNumberFormat="1" applyFont="1" applyBorder="1" applyAlignment="1">
      <alignment vertical="center"/>
    </xf>
    <xf numFmtId="165" fontId="3" fillId="0" borderId="12" xfId="0" applyNumberFormat="1" applyFont="1" applyBorder="1" applyAlignment="1">
      <alignment vertical="center"/>
    </xf>
    <xf numFmtId="165" fontId="3" fillId="0" borderId="25" xfId="0" applyNumberFormat="1" applyFont="1" applyBorder="1" applyAlignment="1">
      <alignment vertical="center"/>
    </xf>
    <xf numFmtId="0" fontId="3" fillId="8" borderId="0" xfId="0" applyFont="1" applyFill="1" applyAlignment="1">
      <alignment vertical="top"/>
    </xf>
    <xf numFmtId="0" fontId="5" fillId="8" borderId="0" xfId="0" applyFont="1" applyFill="1" applyAlignment="1">
      <alignment vertical="top"/>
    </xf>
    <xf numFmtId="0" fontId="4" fillId="8" borderId="0" xfId="0" applyFont="1" applyFill="1" applyAlignment="1">
      <alignment vertical="top"/>
    </xf>
    <xf numFmtId="0" fontId="3" fillId="8" borderId="0" xfId="0" applyFont="1" applyFill="1" applyAlignment="1">
      <alignment vertical="center"/>
    </xf>
    <xf numFmtId="0" fontId="4" fillId="8" borderId="10" xfId="0" applyFont="1" applyFill="1" applyBorder="1" applyAlignment="1">
      <alignment vertical="top"/>
    </xf>
    <xf numFmtId="0" fontId="3" fillId="8" borderId="31" xfId="0" applyFont="1" applyFill="1" applyBorder="1" applyAlignment="1">
      <alignment vertical="top"/>
    </xf>
    <xf numFmtId="0" fontId="3" fillId="8" borderId="12" xfId="0" applyFont="1" applyFill="1" applyBorder="1" applyAlignment="1">
      <alignment vertical="center"/>
    </xf>
    <xf numFmtId="0" fontId="3" fillId="8" borderId="12" xfId="0" applyFont="1" applyFill="1" applyBorder="1" applyAlignment="1" applyProtection="1">
      <alignment horizontal="right" vertical="center"/>
      <protection locked="0"/>
    </xf>
    <xf numFmtId="0" fontId="3" fillId="8" borderId="13" xfId="0" applyFont="1" applyFill="1" applyBorder="1" applyAlignment="1">
      <alignment vertical="top"/>
    </xf>
    <xf numFmtId="0" fontId="3" fillId="8" borderId="12" xfId="0" applyFont="1" applyFill="1" applyBorder="1" applyAlignment="1">
      <alignment vertical="top"/>
    </xf>
    <xf numFmtId="0" fontId="7" fillId="8" borderId="10" xfId="0" applyFont="1" applyFill="1" applyBorder="1" applyAlignment="1">
      <alignment vertical="top"/>
    </xf>
    <xf numFmtId="0" fontId="7" fillId="8" borderId="0" xfId="0" applyFont="1" applyFill="1" applyAlignment="1">
      <alignment vertical="top"/>
    </xf>
    <xf numFmtId="0" fontId="4" fillId="8" borderId="32" xfId="0" applyFont="1" applyFill="1" applyBorder="1" applyAlignment="1">
      <alignment vertical="top"/>
    </xf>
    <xf numFmtId="0" fontId="4" fillId="8" borderId="33" xfId="0" applyFont="1" applyFill="1" applyBorder="1" applyAlignment="1">
      <alignment vertical="top"/>
    </xf>
    <xf numFmtId="0" fontId="3" fillId="8" borderId="21" xfId="0" applyFont="1" applyFill="1" applyBorder="1" applyAlignment="1">
      <alignment vertical="center"/>
    </xf>
    <xf numFmtId="165" fontId="3" fillId="8" borderId="22" xfId="0" applyNumberFormat="1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0" fontId="3" fillId="8" borderId="23" xfId="0" applyFont="1" applyFill="1" applyBorder="1" applyAlignment="1">
      <alignment vertical="center"/>
    </xf>
    <xf numFmtId="165" fontId="3" fillId="8" borderId="23" xfId="0" applyNumberFormat="1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166" fontId="5" fillId="8" borderId="23" xfId="2" applyNumberFormat="1" applyFont="1" applyFill="1" applyBorder="1" applyAlignment="1">
      <alignment vertical="center"/>
    </xf>
    <xf numFmtId="0" fontId="5" fillId="8" borderId="12" xfId="0" applyFont="1" applyFill="1" applyBorder="1" applyAlignment="1">
      <alignment vertical="top"/>
    </xf>
    <xf numFmtId="0" fontId="5" fillId="8" borderId="31" xfId="0" applyFont="1" applyFill="1" applyBorder="1" applyAlignment="1">
      <alignment vertical="top"/>
    </xf>
    <xf numFmtId="0" fontId="5" fillId="8" borderId="27" xfId="0" applyFont="1" applyFill="1" applyBorder="1" applyAlignment="1">
      <alignment vertical="center"/>
    </xf>
    <xf numFmtId="166" fontId="5" fillId="8" borderId="28" xfId="2" applyNumberFormat="1" applyFont="1" applyFill="1" applyBorder="1" applyAlignment="1">
      <alignment vertical="center"/>
    </xf>
    <xf numFmtId="0" fontId="3" fillId="8" borderId="33" xfId="0" applyFont="1" applyFill="1" applyBorder="1" applyAlignment="1">
      <alignment vertical="center"/>
    </xf>
    <xf numFmtId="0" fontId="3" fillId="8" borderId="33" xfId="0" applyFont="1" applyFill="1" applyBorder="1" applyAlignment="1">
      <alignment vertical="top"/>
    </xf>
    <xf numFmtId="0" fontId="3" fillId="8" borderId="34" xfId="0" applyFont="1" applyFill="1" applyBorder="1" applyAlignment="1">
      <alignment vertical="top"/>
    </xf>
    <xf numFmtId="0" fontId="3" fillId="8" borderId="19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 wrapText="1"/>
    </xf>
    <xf numFmtId="0" fontId="8" fillId="8" borderId="0" xfId="0" applyFont="1" applyFill="1" applyAlignment="1">
      <alignment vertical="top"/>
    </xf>
    <xf numFmtId="0" fontId="3" fillId="8" borderId="0" xfId="0" applyFont="1" applyFill="1" applyAlignment="1" applyProtection="1">
      <alignment vertical="top"/>
      <protection locked="0"/>
    </xf>
    <xf numFmtId="0" fontId="3" fillId="8" borderId="0" xfId="0" applyFont="1" applyFill="1" applyAlignment="1">
      <alignment horizontal="left" vertical="top"/>
    </xf>
    <xf numFmtId="0" fontId="3" fillId="8" borderId="0" xfId="0" applyFont="1" applyFill="1" applyAlignment="1">
      <alignment horizontal="right" vertical="top"/>
    </xf>
    <xf numFmtId="165" fontId="3" fillId="8" borderId="0" xfId="0" applyNumberFormat="1" applyFont="1" applyFill="1" applyAlignment="1">
      <alignment vertical="center"/>
    </xf>
    <xf numFmtId="165" fontId="3" fillId="8" borderId="31" xfId="0" applyNumberFormat="1" applyFont="1" applyFill="1" applyBorder="1" applyAlignment="1">
      <alignment horizontal="left" vertical="top"/>
    </xf>
    <xf numFmtId="0" fontId="3" fillId="8" borderId="0" xfId="0" applyFont="1" applyFill="1" applyAlignment="1">
      <alignment vertical="top" wrapText="1"/>
    </xf>
    <xf numFmtId="0" fontId="3" fillId="8" borderId="0" xfId="0" applyFont="1" applyFill="1" applyAlignment="1">
      <alignment vertical="center" wrapText="1"/>
    </xf>
    <xf numFmtId="167" fontId="9" fillId="3" borderId="12" xfId="1" applyNumberFormat="1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</cellXfs>
  <cellStyles count="3">
    <cellStyle name="Komma" xfId="1" builtinId="3"/>
    <cellStyle name="Procent" xfId="2" builtinId="5"/>
    <cellStyle name="Standaard" xfId="0" builtinId="0"/>
  </cellStyles>
  <dxfs count="5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A186F-4B05-4728-A2D9-C122D0AA6667}">
  <dimension ref="A1:J90"/>
  <sheetViews>
    <sheetView tabSelected="1" topLeftCell="B24" workbookViewId="0">
      <selection activeCell="E73" sqref="E73"/>
    </sheetView>
  </sheetViews>
  <sheetFormatPr defaultColWidth="8.88671875" defaultRowHeight="14.4" x14ac:dyDescent="0.3"/>
  <cols>
    <col min="1" max="1" width="3.44140625" style="62" customWidth="1"/>
    <col min="2" max="3" width="3.33203125" style="64" customWidth="1"/>
    <col min="4" max="4" width="63.33203125" style="65" customWidth="1"/>
    <col min="5" max="5" width="46" style="65" bestFit="1" customWidth="1"/>
    <col min="6" max="6" width="11.88671875" style="62" customWidth="1"/>
    <col min="7" max="7" width="62.44140625" style="62" customWidth="1"/>
    <col min="8" max="8" width="6" style="62" customWidth="1"/>
    <col min="9" max="9" width="10.6640625" style="62" customWidth="1"/>
    <col min="10" max="10" width="8.5546875" style="62" customWidth="1"/>
    <col min="11" max="16384" width="8.88671875" style="55"/>
  </cols>
  <sheetData>
    <row r="1" spans="2:9" ht="15" thickBot="1" x14ac:dyDescent="0.35"/>
    <row r="2" spans="2:9" ht="29.25" customHeight="1" thickBot="1" x14ac:dyDescent="0.35">
      <c r="B2" s="1" t="s">
        <v>91</v>
      </c>
      <c r="C2" s="2"/>
      <c r="D2" s="3"/>
      <c r="E2" s="4"/>
      <c r="F2" s="4"/>
      <c r="G2" s="4"/>
      <c r="H2" s="4"/>
      <c r="I2" s="56"/>
    </row>
    <row r="3" spans="2:9" ht="15" thickBot="1" x14ac:dyDescent="0.35">
      <c r="B3" s="5"/>
      <c r="C3" s="6" t="s">
        <v>0</v>
      </c>
      <c r="D3" s="7"/>
      <c r="E3" s="101" t="s">
        <v>1</v>
      </c>
      <c r="F3" s="102"/>
      <c r="G3" s="102"/>
      <c r="H3" s="8"/>
      <c r="I3" s="57"/>
    </row>
    <row r="4" spans="2:9" ht="15" thickBot="1" x14ac:dyDescent="0.35">
      <c r="B4" s="5"/>
      <c r="C4" s="9" t="s">
        <v>2</v>
      </c>
      <c r="D4" s="10"/>
      <c r="E4" s="102"/>
      <c r="F4" s="102"/>
      <c r="G4" s="102"/>
      <c r="H4" s="8"/>
      <c r="I4" s="57"/>
    </row>
    <row r="5" spans="2:9" ht="15" thickBot="1" x14ac:dyDescent="0.35">
      <c r="B5" s="11"/>
      <c r="C5" s="12"/>
      <c r="D5" s="13"/>
      <c r="E5" s="103"/>
      <c r="F5" s="103"/>
      <c r="G5" s="103"/>
      <c r="H5" s="14"/>
      <c r="I5" s="58"/>
    </row>
    <row r="6" spans="2:9" x14ac:dyDescent="0.3">
      <c r="B6" s="66"/>
      <c r="I6" s="67"/>
    </row>
    <row r="7" spans="2:9" x14ac:dyDescent="0.3">
      <c r="B7" s="15" t="s">
        <v>3</v>
      </c>
      <c r="C7" s="16"/>
      <c r="D7" s="17"/>
      <c r="E7" s="17"/>
      <c r="F7" s="92"/>
      <c r="G7" s="18" t="s">
        <v>4</v>
      </c>
      <c r="H7" s="63"/>
      <c r="I7" s="67"/>
    </row>
    <row r="8" spans="2:9" x14ac:dyDescent="0.3">
      <c r="B8" s="66"/>
      <c r="D8" s="68" t="s">
        <v>5</v>
      </c>
      <c r="E8" s="20"/>
      <c r="F8" s="70"/>
      <c r="G8" s="71"/>
      <c r="I8" s="67"/>
    </row>
    <row r="9" spans="2:9" x14ac:dyDescent="0.3">
      <c r="B9" s="66"/>
      <c r="D9" s="68" t="s">
        <v>6</v>
      </c>
      <c r="E9" s="69" t="s">
        <v>7</v>
      </c>
      <c r="F9" s="70"/>
      <c r="G9" s="71"/>
      <c r="I9" s="67"/>
    </row>
    <row r="10" spans="2:9" x14ac:dyDescent="0.3">
      <c r="B10" s="66"/>
      <c r="I10" s="67"/>
    </row>
    <row r="11" spans="2:9" x14ac:dyDescent="0.3">
      <c r="B11" s="15" t="s">
        <v>8</v>
      </c>
      <c r="C11" s="16"/>
      <c r="D11" s="17"/>
      <c r="E11" s="17"/>
      <c r="F11" s="93"/>
      <c r="G11" s="18" t="s">
        <v>4</v>
      </c>
      <c r="H11" s="63"/>
      <c r="I11" s="67"/>
    </row>
    <row r="12" spans="2:9" x14ac:dyDescent="0.3">
      <c r="B12" s="66"/>
      <c r="D12" s="19" t="s">
        <v>9</v>
      </c>
      <c r="E12" s="25">
        <v>100</v>
      </c>
      <c r="G12" s="21"/>
      <c r="I12" s="67"/>
    </row>
    <row r="13" spans="2:9" x14ac:dyDescent="0.3">
      <c r="B13" s="66"/>
      <c r="D13" s="23"/>
      <c r="E13" s="23"/>
      <c r="G13" s="24"/>
      <c r="I13" s="67"/>
    </row>
    <row r="14" spans="2:9" x14ac:dyDescent="0.3">
      <c r="B14" s="66"/>
      <c r="D14" s="19" t="s">
        <v>10</v>
      </c>
      <c r="E14" s="25">
        <v>20</v>
      </c>
      <c r="F14" s="94"/>
      <c r="G14" s="27" t="s">
        <v>92</v>
      </c>
      <c r="H14" s="94"/>
      <c r="I14" s="67"/>
    </row>
    <row r="15" spans="2:9" x14ac:dyDescent="0.3">
      <c r="B15" s="66"/>
      <c r="D15" s="19" t="s">
        <v>11</v>
      </c>
      <c r="E15" s="25">
        <v>20</v>
      </c>
      <c r="F15" s="94"/>
      <c r="G15" s="27" t="s">
        <v>92</v>
      </c>
      <c r="H15" s="94"/>
      <c r="I15" s="67"/>
    </row>
    <row r="16" spans="2:9" x14ac:dyDescent="0.3">
      <c r="B16" s="66"/>
      <c r="D16" s="19" t="s">
        <v>12</v>
      </c>
      <c r="E16" s="25">
        <v>20</v>
      </c>
      <c r="F16" s="94"/>
      <c r="G16" s="27" t="s">
        <v>92</v>
      </c>
      <c r="H16" s="94"/>
      <c r="I16" s="67"/>
    </row>
    <row r="17" spans="2:9" ht="15" thickBot="1" x14ac:dyDescent="0.35">
      <c r="B17" s="66"/>
      <c r="D17" s="28" t="s">
        <v>13</v>
      </c>
      <c r="E17" s="29">
        <v>40</v>
      </c>
      <c r="F17" s="94"/>
      <c r="G17" s="27"/>
      <c r="H17" s="94"/>
      <c r="I17" s="67"/>
    </row>
    <row r="18" spans="2:9" x14ac:dyDescent="0.3">
      <c r="B18" s="66"/>
      <c r="D18" s="30" t="s">
        <v>14</v>
      </c>
      <c r="E18" s="19">
        <f>SUM(E14:E17)</f>
        <v>100</v>
      </c>
      <c r="F18" s="95">
        <f>+E18-E12</f>
        <v>0</v>
      </c>
      <c r="G18" s="31" t="s">
        <v>15</v>
      </c>
      <c r="H18" s="98"/>
      <c r="I18" s="67"/>
    </row>
    <row r="19" spans="2:9" ht="15" thickBot="1" x14ac:dyDescent="0.35">
      <c r="B19" s="66"/>
      <c r="D19" s="28" t="s">
        <v>16</v>
      </c>
      <c r="E19" s="29">
        <v>0</v>
      </c>
      <c r="F19" s="94"/>
      <c r="G19" s="98"/>
      <c r="H19" s="98"/>
      <c r="I19" s="67"/>
    </row>
    <row r="20" spans="2:9" x14ac:dyDescent="0.3">
      <c r="B20" s="66"/>
      <c r="D20" s="30" t="s">
        <v>17</v>
      </c>
      <c r="E20" s="19">
        <f>E18-E19</f>
        <v>100</v>
      </c>
      <c r="F20" s="94"/>
      <c r="G20" s="98"/>
      <c r="H20" s="98"/>
      <c r="I20" s="67"/>
    </row>
    <row r="21" spans="2:9" x14ac:dyDescent="0.3">
      <c r="B21" s="66"/>
      <c r="D21" s="23"/>
      <c r="E21" s="23"/>
      <c r="F21" s="94"/>
      <c r="G21" s="26"/>
      <c r="H21" s="94"/>
      <c r="I21" s="67"/>
    </row>
    <row r="22" spans="2:9" x14ac:dyDescent="0.3">
      <c r="B22" s="66"/>
      <c r="D22" s="19" t="s">
        <v>18</v>
      </c>
      <c r="E22" s="19">
        <f>+E14+E15+E16</f>
        <v>60</v>
      </c>
      <c r="G22" s="27" t="s">
        <v>92</v>
      </c>
      <c r="I22" s="67"/>
    </row>
    <row r="23" spans="2:9" x14ac:dyDescent="0.3">
      <c r="B23" s="66"/>
      <c r="D23" s="19" t="s">
        <v>19</v>
      </c>
      <c r="E23" s="32">
        <f>IFERROR(E22/E12,0)</f>
        <v>0.6</v>
      </c>
      <c r="F23" s="93"/>
      <c r="G23" s="21"/>
      <c r="I23" s="67"/>
    </row>
    <row r="24" spans="2:9" x14ac:dyDescent="0.3">
      <c r="B24" s="66"/>
      <c r="G24" s="24"/>
      <c r="I24" s="67"/>
    </row>
    <row r="25" spans="2:9" ht="37.799999999999997" x14ac:dyDescent="0.3">
      <c r="B25" s="66"/>
      <c r="D25" s="33" t="s">
        <v>20</v>
      </c>
      <c r="E25" s="25"/>
      <c r="G25" s="21"/>
      <c r="I25" s="67"/>
    </row>
    <row r="26" spans="2:9" ht="37.799999999999997" x14ac:dyDescent="0.3">
      <c r="B26" s="66"/>
      <c r="D26" s="33" t="s">
        <v>21</v>
      </c>
      <c r="E26" s="34"/>
      <c r="G26" s="21"/>
      <c r="I26" s="67"/>
    </row>
    <row r="27" spans="2:9" x14ac:dyDescent="0.3">
      <c r="B27" s="66"/>
      <c r="D27" s="23"/>
      <c r="E27" s="23"/>
      <c r="G27" s="24"/>
      <c r="I27" s="67"/>
    </row>
    <row r="28" spans="2:9" x14ac:dyDescent="0.3">
      <c r="B28" s="66"/>
      <c r="D28" s="19" t="s">
        <v>22</v>
      </c>
      <c r="E28" s="35"/>
      <c r="G28" s="21" t="s">
        <v>23</v>
      </c>
      <c r="I28" s="67"/>
    </row>
    <row r="29" spans="2:9" x14ac:dyDescent="0.3">
      <c r="B29" s="66"/>
      <c r="D29" s="19" t="s">
        <v>24</v>
      </c>
      <c r="E29" s="22" t="s">
        <v>25</v>
      </c>
      <c r="G29" s="21"/>
      <c r="I29" s="67"/>
    </row>
    <row r="30" spans="2:9" x14ac:dyDescent="0.3">
      <c r="B30" s="66"/>
      <c r="D30" s="36"/>
      <c r="E30" s="37"/>
      <c r="G30" s="24"/>
      <c r="I30" s="67"/>
    </row>
    <row r="31" spans="2:9" x14ac:dyDescent="0.3">
      <c r="B31" s="66"/>
      <c r="D31" s="19" t="s">
        <v>26</v>
      </c>
      <c r="E31" s="35"/>
      <c r="G31" s="21" t="s">
        <v>27</v>
      </c>
      <c r="I31" s="67"/>
    </row>
    <row r="32" spans="2:9" x14ac:dyDescent="0.3">
      <c r="B32" s="66"/>
      <c r="D32" s="19" t="s">
        <v>28</v>
      </c>
      <c r="E32" s="22"/>
      <c r="G32" s="21"/>
      <c r="I32" s="67"/>
    </row>
    <row r="33" spans="2:9" x14ac:dyDescent="0.3">
      <c r="B33" s="66"/>
      <c r="D33" s="19" t="s">
        <v>29</v>
      </c>
      <c r="E33" s="38" t="str">
        <f>E31 &amp;" - "&amp;E32</f>
        <v xml:space="preserve"> - </v>
      </c>
      <c r="G33" s="21" t="s">
        <v>30</v>
      </c>
      <c r="I33" s="67"/>
    </row>
    <row r="34" spans="2:9" x14ac:dyDescent="0.3">
      <c r="B34" s="66"/>
      <c r="D34" s="39" t="s">
        <v>31</v>
      </c>
      <c r="E34" s="40"/>
      <c r="G34" s="21"/>
      <c r="I34" s="67"/>
    </row>
    <row r="35" spans="2:9" x14ac:dyDescent="0.3">
      <c r="B35" s="66"/>
      <c r="G35" s="24"/>
      <c r="I35" s="67"/>
    </row>
    <row r="36" spans="2:9" x14ac:dyDescent="0.3">
      <c r="B36" s="72" t="s">
        <v>32</v>
      </c>
      <c r="C36" s="73"/>
      <c r="D36" s="17"/>
      <c r="E36" s="17"/>
      <c r="G36" s="18" t="s">
        <v>4</v>
      </c>
      <c r="H36" s="63"/>
      <c r="I36" s="67"/>
    </row>
    <row r="37" spans="2:9" x14ac:dyDescent="0.3">
      <c r="B37" s="72"/>
      <c r="C37" s="73"/>
      <c r="D37" s="41" t="s">
        <v>33</v>
      </c>
      <c r="E37" s="23"/>
      <c r="G37" s="42"/>
      <c r="H37" s="63"/>
      <c r="I37" s="67"/>
    </row>
    <row r="38" spans="2:9" x14ac:dyDescent="0.3">
      <c r="B38" s="66"/>
      <c r="D38" s="19" t="s">
        <v>34</v>
      </c>
      <c r="E38" s="43"/>
      <c r="F38" s="62" t="s">
        <v>35</v>
      </c>
      <c r="G38" s="31"/>
      <c r="H38" s="99"/>
      <c r="I38" s="67"/>
    </row>
    <row r="39" spans="2:9" x14ac:dyDescent="0.3">
      <c r="B39" s="66"/>
      <c r="D39" s="33" t="s">
        <v>36</v>
      </c>
      <c r="E39" s="100">
        <v>100</v>
      </c>
      <c r="G39" s="31"/>
      <c r="H39" s="98"/>
      <c r="I39" s="97"/>
    </row>
    <row r="40" spans="2:9" ht="25.2" x14ac:dyDescent="0.3">
      <c r="B40" s="66"/>
      <c r="D40" s="33" t="s">
        <v>37</v>
      </c>
      <c r="E40" s="43">
        <v>15000</v>
      </c>
      <c r="G40" s="31"/>
      <c r="H40" s="98"/>
      <c r="I40" s="97"/>
    </row>
    <row r="41" spans="2:9" ht="25.2" x14ac:dyDescent="0.3">
      <c r="B41" s="66"/>
      <c r="D41" s="45" t="s">
        <v>38</v>
      </c>
      <c r="E41" s="46">
        <f>MIN(E39 * E40, 500000)</f>
        <v>500000</v>
      </c>
      <c r="G41" s="31"/>
      <c r="H41" s="98"/>
      <c r="I41" s="97"/>
    </row>
    <row r="42" spans="2:9" x14ac:dyDescent="0.3">
      <c r="B42" s="66"/>
      <c r="E42" s="96"/>
      <c r="I42" s="97"/>
    </row>
    <row r="43" spans="2:9" x14ac:dyDescent="0.3">
      <c r="B43" s="66"/>
      <c r="I43" s="67"/>
    </row>
    <row r="44" spans="2:9" x14ac:dyDescent="0.3">
      <c r="B44" s="72" t="s">
        <v>39</v>
      </c>
      <c r="C44" s="73"/>
      <c r="D44" s="17"/>
      <c r="E44" s="17"/>
      <c r="G44" s="18" t="s">
        <v>4</v>
      </c>
      <c r="H44" s="63"/>
      <c r="I44" s="67"/>
    </row>
    <row r="45" spans="2:9" x14ac:dyDescent="0.3">
      <c r="B45" s="66"/>
      <c r="D45" s="19" t="s">
        <v>40</v>
      </c>
      <c r="E45" s="47"/>
      <c r="G45" s="21"/>
      <c r="I45" s="67"/>
    </row>
    <row r="46" spans="2:9" x14ac:dyDescent="0.3">
      <c r="B46" s="66"/>
      <c r="D46" s="19" t="s">
        <v>41</v>
      </c>
      <c r="E46" s="47"/>
      <c r="G46" s="21"/>
      <c r="I46" s="67"/>
    </row>
    <row r="47" spans="2:9" x14ac:dyDescent="0.3">
      <c r="B47" s="66"/>
      <c r="D47" s="19" t="s">
        <v>42</v>
      </c>
      <c r="E47" s="47"/>
      <c r="G47" s="21"/>
      <c r="I47" s="67"/>
    </row>
    <row r="48" spans="2:9" x14ac:dyDescent="0.3">
      <c r="B48" s="66"/>
      <c r="D48" s="23"/>
      <c r="E48" s="23"/>
      <c r="G48" s="24"/>
      <c r="I48" s="67"/>
    </row>
    <row r="49" spans="2:9" x14ac:dyDescent="0.3">
      <c r="B49" s="72" t="s">
        <v>43</v>
      </c>
      <c r="C49" s="73"/>
      <c r="D49" s="17"/>
      <c r="E49" s="17"/>
      <c r="G49" s="18" t="s">
        <v>4</v>
      </c>
      <c r="H49" s="63"/>
      <c r="I49" s="67"/>
    </row>
    <row r="50" spans="2:9" ht="37.799999999999997" x14ac:dyDescent="0.3">
      <c r="B50" s="72"/>
      <c r="C50" s="73"/>
      <c r="D50" s="41" t="s">
        <v>44</v>
      </c>
      <c r="E50" s="23"/>
      <c r="G50" s="42"/>
      <c r="H50" s="63"/>
      <c r="I50" s="67"/>
    </row>
    <row r="51" spans="2:9" x14ac:dyDescent="0.3">
      <c r="B51" s="72"/>
      <c r="C51" s="73"/>
      <c r="D51" s="90" t="s">
        <v>45</v>
      </c>
      <c r="E51" s="48"/>
      <c r="F51" s="62" t="s">
        <v>46</v>
      </c>
      <c r="G51" s="21"/>
      <c r="I51" s="67"/>
    </row>
    <row r="52" spans="2:9" x14ac:dyDescent="0.3">
      <c r="B52" s="72"/>
      <c r="C52" s="73"/>
      <c r="D52" s="78" t="s">
        <v>47</v>
      </c>
      <c r="E52" s="48"/>
      <c r="F52" s="62" t="s">
        <v>46</v>
      </c>
      <c r="G52" s="21"/>
      <c r="I52" s="67"/>
    </row>
    <row r="53" spans="2:9" x14ac:dyDescent="0.3">
      <c r="B53" s="72"/>
      <c r="C53" s="73"/>
      <c r="D53" s="76" t="s">
        <v>48</v>
      </c>
      <c r="E53" s="49">
        <f>+E51+E52</f>
        <v>0</v>
      </c>
      <c r="F53" s="62" t="s">
        <v>46</v>
      </c>
      <c r="G53" s="21"/>
      <c r="I53" s="67"/>
    </row>
    <row r="54" spans="2:9" x14ac:dyDescent="0.3">
      <c r="B54" s="72"/>
      <c r="C54" s="73"/>
      <c r="D54" s="78"/>
      <c r="E54" s="50"/>
      <c r="G54" s="21"/>
      <c r="I54" s="67"/>
    </row>
    <row r="55" spans="2:9" x14ac:dyDescent="0.3">
      <c r="B55" s="72"/>
      <c r="C55" s="73"/>
      <c r="D55" s="78" t="s">
        <v>49</v>
      </c>
      <c r="E55" s="51"/>
      <c r="F55" s="62" t="s">
        <v>35</v>
      </c>
      <c r="G55" s="21"/>
      <c r="I55" s="67"/>
    </row>
    <row r="56" spans="2:9" x14ac:dyDescent="0.3">
      <c r="B56" s="72"/>
      <c r="C56" s="73"/>
      <c r="D56" s="78" t="s">
        <v>50</v>
      </c>
      <c r="E56" s="51"/>
      <c r="F56" s="62" t="s">
        <v>35</v>
      </c>
      <c r="G56" s="21"/>
      <c r="I56" s="67"/>
    </row>
    <row r="57" spans="2:9" x14ac:dyDescent="0.3">
      <c r="B57" s="72"/>
      <c r="C57" s="73"/>
      <c r="D57" s="78" t="s">
        <v>51</v>
      </c>
      <c r="E57" s="52"/>
      <c r="F57" s="62" t="s">
        <v>35</v>
      </c>
      <c r="G57" s="21"/>
      <c r="I57" s="67"/>
    </row>
    <row r="58" spans="2:9" x14ac:dyDescent="0.3">
      <c r="B58" s="72"/>
      <c r="C58" s="73"/>
      <c r="D58" s="78" t="s">
        <v>52</v>
      </c>
      <c r="E58" s="60">
        <f>SUM(E55:E57)</f>
        <v>0</v>
      </c>
      <c r="F58" s="62" t="s">
        <v>35</v>
      </c>
      <c r="G58" s="21"/>
      <c r="I58" s="67"/>
    </row>
    <row r="59" spans="2:9" x14ac:dyDescent="0.3">
      <c r="B59" s="72"/>
      <c r="C59" s="73"/>
      <c r="D59" s="78" t="s">
        <v>53</v>
      </c>
      <c r="E59" s="59">
        <f>E38</f>
        <v>0</v>
      </c>
      <c r="F59" s="62" t="s">
        <v>35</v>
      </c>
      <c r="G59" s="21"/>
      <c r="I59" s="67"/>
    </row>
    <row r="60" spans="2:9" x14ac:dyDescent="0.3">
      <c r="B60" s="72"/>
      <c r="C60" s="73"/>
      <c r="D60" s="76" t="s">
        <v>54</v>
      </c>
      <c r="E60" s="61">
        <f>SUM(E58:E59)</f>
        <v>0</v>
      </c>
      <c r="F60" s="62" t="s">
        <v>35</v>
      </c>
      <c r="G60" s="21"/>
      <c r="I60" s="67"/>
    </row>
    <row r="61" spans="2:9" x14ac:dyDescent="0.3">
      <c r="B61" s="72"/>
      <c r="C61" s="73"/>
      <c r="D61" s="78"/>
      <c r="E61" s="44"/>
      <c r="G61" s="21"/>
      <c r="I61" s="67"/>
    </row>
    <row r="62" spans="2:9" ht="25.2" x14ac:dyDescent="0.3">
      <c r="B62" s="66"/>
      <c r="D62" s="91" t="s">
        <v>55</v>
      </c>
      <c r="E62" s="53"/>
      <c r="F62" s="62" t="s">
        <v>35</v>
      </c>
      <c r="G62" s="31"/>
      <c r="H62" s="98"/>
      <c r="I62" s="67"/>
    </row>
    <row r="63" spans="2:9" ht="25.2" x14ac:dyDescent="0.3">
      <c r="B63" s="66"/>
      <c r="D63" s="91" t="s">
        <v>56</v>
      </c>
      <c r="E63" s="54"/>
      <c r="F63" s="62" t="s">
        <v>35</v>
      </c>
      <c r="G63" s="31"/>
      <c r="H63" s="98"/>
      <c r="I63" s="67"/>
    </row>
    <row r="64" spans="2:9" x14ac:dyDescent="0.3">
      <c r="B64" s="66"/>
      <c r="D64" s="78" t="s">
        <v>57</v>
      </c>
      <c r="E64" s="51"/>
      <c r="F64" s="62" t="s">
        <v>35</v>
      </c>
      <c r="G64" s="21"/>
      <c r="I64" s="67"/>
    </row>
    <row r="65" spans="2:9" x14ac:dyDescent="0.3">
      <c r="B65" s="66"/>
      <c r="D65" s="78" t="s">
        <v>58</v>
      </c>
      <c r="E65" s="51"/>
      <c r="F65" s="62" t="s">
        <v>35</v>
      </c>
      <c r="G65" s="21"/>
      <c r="I65" s="67"/>
    </row>
    <row r="66" spans="2:9" x14ac:dyDescent="0.3">
      <c r="B66" s="66"/>
      <c r="D66" s="78" t="s">
        <v>59</v>
      </c>
      <c r="E66" s="51"/>
      <c r="F66" s="62" t="s">
        <v>35</v>
      </c>
      <c r="G66" s="21" t="s">
        <v>60</v>
      </c>
      <c r="I66" s="67"/>
    </row>
    <row r="67" spans="2:9" x14ac:dyDescent="0.3">
      <c r="B67" s="66"/>
      <c r="D67" s="78" t="s">
        <v>61</v>
      </c>
      <c r="E67" s="51"/>
      <c r="F67" s="62" t="s">
        <v>35</v>
      </c>
      <c r="G67" s="21"/>
      <c r="I67" s="67"/>
    </row>
    <row r="68" spans="2:9" x14ac:dyDescent="0.3">
      <c r="B68" s="66"/>
      <c r="D68" s="78" t="s">
        <v>62</v>
      </c>
      <c r="E68" s="51"/>
      <c r="F68" s="62" t="s">
        <v>35</v>
      </c>
      <c r="G68" s="21"/>
      <c r="I68" s="67"/>
    </row>
    <row r="69" spans="2:9" x14ac:dyDescent="0.3">
      <c r="B69" s="66"/>
      <c r="D69" s="78" t="s">
        <v>63</v>
      </c>
      <c r="E69" s="51"/>
      <c r="F69" s="62" t="s">
        <v>35</v>
      </c>
      <c r="G69" s="21"/>
      <c r="I69" s="67"/>
    </row>
    <row r="70" spans="2:9" x14ac:dyDescent="0.3">
      <c r="B70" s="66"/>
      <c r="D70" s="78" t="s">
        <v>64</v>
      </c>
      <c r="E70" s="51"/>
      <c r="F70" s="62" t="s">
        <v>35</v>
      </c>
      <c r="G70" s="21"/>
      <c r="I70" s="67"/>
    </row>
    <row r="71" spans="2:9" x14ac:dyDescent="0.3">
      <c r="B71" s="66"/>
      <c r="D71" s="76" t="s">
        <v>65</v>
      </c>
      <c r="E71" s="77">
        <f>+E60-SUM(E62:E70)</f>
        <v>0</v>
      </c>
      <c r="F71" s="62" t="s">
        <v>35</v>
      </c>
      <c r="G71" s="71"/>
      <c r="I71" s="67"/>
    </row>
    <row r="72" spans="2:9" x14ac:dyDescent="0.3">
      <c r="B72" s="66"/>
      <c r="D72" s="78"/>
      <c r="E72" s="79"/>
      <c r="G72" s="71"/>
      <c r="I72" s="67"/>
    </row>
    <row r="73" spans="2:9" x14ac:dyDescent="0.3">
      <c r="B73" s="66"/>
      <c r="D73" s="78" t="s">
        <v>66</v>
      </c>
      <c r="E73" s="80" t="e">
        <f>E55/E51</f>
        <v>#DIV/0!</v>
      </c>
      <c r="F73" s="62" t="s">
        <v>35</v>
      </c>
      <c r="G73" s="71"/>
      <c r="I73" s="67"/>
    </row>
    <row r="74" spans="2:9" x14ac:dyDescent="0.3">
      <c r="B74" s="66"/>
      <c r="D74" s="78" t="s">
        <v>67</v>
      </c>
      <c r="E74" s="80" t="e">
        <f>+E56/$E$52</f>
        <v>#DIV/0!</v>
      </c>
      <c r="F74" s="62" t="s">
        <v>35</v>
      </c>
      <c r="G74" s="71"/>
      <c r="I74" s="67"/>
    </row>
    <row r="75" spans="2:9" x14ac:dyDescent="0.3">
      <c r="B75" s="66"/>
      <c r="D75" s="78" t="s">
        <v>68</v>
      </c>
      <c r="E75" s="80" t="e">
        <f>E58/E53</f>
        <v>#DIV/0!</v>
      </c>
      <c r="F75" s="62" t="s">
        <v>35</v>
      </c>
      <c r="G75" s="71"/>
      <c r="I75" s="67"/>
    </row>
    <row r="76" spans="2:9" x14ac:dyDescent="0.3">
      <c r="B76" s="66"/>
      <c r="D76" s="78"/>
      <c r="E76" s="80"/>
      <c r="G76" s="71"/>
      <c r="I76" s="67"/>
    </row>
    <row r="77" spans="2:9" x14ac:dyDescent="0.3">
      <c r="B77" s="66"/>
      <c r="D77" s="78" t="s">
        <v>69</v>
      </c>
      <c r="E77" s="80" t="e">
        <f>(+E62+E63)/$E$53</f>
        <v>#DIV/0!</v>
      </c>
      <c r="F77" s="62" t="s">
        <v>35</v>
      </c>
      <c r="G77" s="71"/>
      <c r="I77" s="67"/>
    </row>
    <row r="78" spans="2:9" x14ac:dyDescent="0.3">
      <c r="B78" s="66"/>
      <c r="D78" s="78" t="s">
        <v>70</v>
      </c>
      <c r="E78" s="80" t="e">
        <f>E64/$E$53</f>
        <v>#DIV/0!</v>
      </c>
      <c r="F78" s="62" t="s">
        <v>35</v>
      </c>
      <c r="G78" s="71"/>
      <c r="I78" s="67"/>
    </row>
    <row r="79" spans="2:9" x14ac:dyDescent="0.3">
      <c r="B79" s="66"/>
      <c r="D79" s="78" t="s">
        <v>71</v>
      </c>
      <c r="E79" s="80" t="e">
        <f>+E65/$E$53</f>
        <v>#DIV/0!</v>
      </c>
      <c r="F79" s="62" t="s">
        <v>35</v>
      </c>
      <c r="G79" s="71"/>
      <c r="I79" s="67"/>
    </row>
    <row r="80" spans="2:9" x14ac:dyDescent="0.3">
      <c r="B80" s="66"/>
      <c r="D80" s="78" t="s">
        <v>72</v>
      </c>
      <c r="E80" s="80" t="e">
        <f>+E68/$E$53</f>
        <v>#DIV/0!</v>
      </c>
      <c r="F80" s="62" t="s">
        <v>35</v>
      </c>
      <c r="G80" s="71"/>
      <c r="I80" s="67"/>
    </row>
    <row r="81" spans="1:10" x14ac:dyDescent="0.3">
      <c r="B81" s="66"/>
      <c r="D81" s="78" t="s">
        <v>73</v>
      </c>
      <c r="E81" s="80" t="e">
        <f>+E69/$E$53</f>
        <v>#DIV/0!</v>
      </c>
      <c r="F81" s="62" t="s">
        <v>35</v>
      </c>
      <c r="G81" s="71"/>
      <c r="I81" s="67"/>
    </row>
    <row r="82" spans="1:10" x14ac:dyDescent="0.3">
      <c r="B82" s="66"/>
      <c r="D82" s="78" t="s">
        <v>74</v>
      </c>
      <c r="E82" s="80" t="e">
        <f>+E70/$E$53</f>
        <v>#DIV/0!</v>
      </c>
      <c r="F82" s="62" t="s">
        <v>35</v>
      </c>
      <c r="G82" s="71"/>
      <c r="I82" s="67"/>
    </row>
    <row r="83" spans="1:10" x14ac:dyDescent="0.3">
      <c r="B83" s="66"/>
      <c r="D83" s="76" t="s">
        <v>75</v>
      </c>
      <c r="E83" s="77" t="e">
        <f>+E71/$E$53</f>
        <v>#DIV/0!</v>
      </c>
      <c r="F83" s="62" t="s">
        <v>35</v>
      </c>
      <c r="G83" s="71"/>
      <c r="I83" s="67"/>
    </row>
    <row r="84" spans="1:10" x14ac:dyDescent="0.3">
      <c r="A84" s="63"/>
      <c r="B84" s="72"/>
      <c r="C84" s="73"/>
      <c r="D84" s="81" t="s">
        <v>76</v>
      </c>
      <c r="E84" s="82" t="e">
        <f>+E81/E80</f>
        <v>#DIV/0!</v>
      </c>
      <c r="F84" s="63"/>
      <c r="G84" s="83"/>
      <c r="H84" s="63"/>
      <c r="I84" s="84"/>
      <c r="J84" s="63"/>
    </row>
    <row r="85" spans="1:10" x14ac:dyDescent="0.3">
      <c r="A85" s="63"/>
      <c r="B85" s="72"/>
      <c r="C85" s="73"/>
      <c r="D85" s="81" t="s">
        <v>77</v>
      </c>
      <c r="E85" s="82" t="e">
        <f>+E82/SUM(E80:E81)</f>
        <v>#DIV/0!</v>
      </c>
      <c r="F85" s="63"/>
      <c r="G85" s="83"/>
      <c r="H85" s="63"/>
      <c r="I85" s="84"/>
      <c r="J85" s="63"/>
    </row>
    <row r="86" spans="1:10" x14ac:dyDescent="0.3">
      <c r="A86" s="63"/>
      <c r="B86" s="72"/>
      <c r="C86" s="73"/>
      <c r="D86" s="85" t="s">
        <v>78</v>
      </c>
      <c r="E86" s="86" t="e">
        <f>+E83/SUM(E75)</f>
        <v>#DIV/0!</v>
      </c>
      <c r="F86" s="63"/>
      <c r="G86" s="83"/>
      <c r="H86" s="63"/>
      <c r="I86" s="84"/>
      <c r="J86" s="63"/>
    </row>
    <row r="87" spans="1:10" x14ac:dyDescent="0.3">
      <c r="B87" s="66"/>
      <c r="I87" s="67"/>
    </row>
    <row r="88" spans="1:10" x14ac:dyDescent="0.3">
      <c r="B88" s="66"/>
      <c r="I88" s="67"/>
    </row>
    <row r="89" spans="1:10" ht="15" thickBot="1" x14ac:dyDescent="0.35">
      <c r="B89" s="74"/>
      <c r="C89" s="75"/>
      <c r="D89" s="87"/>
      <c r="E89" s="87"/>
      <c r="F89" s="88"/>
      <c r="G89" s="88"/>
      <c r="H89" s="88"/>
      <c r="I89" s="89"/>
    </row>
    <row r="90" spans="1:10" ht="15" thickTop="1" x14ac:dyDescent="0.3"/>
  </sheetData>
  <mergeCells count="1">
    <mergeCell ref="E3:G5"/>
  </mergeCells>
  <conditionalFormatting sqref="E23">
    <cfRule type="cellIs" dxfId="4" priority="5" operator="between">
      <formula>0.5</formula>
      <formula>1</formula>
    </cfRule>
  </conditionalFormatting>
  <conditionalFormatting sqref="E33">
    <cfRule type="expression" dxfId="3" priority="2">
      <formula>$E$33 &gt; $E$34</formula>
    </cfRule>
    <cfRule type="expression" dxfId="2" priority="3">
      <formula>$E$33 &lt;= $E$34</formula>
    </cfRule>
  </conditionalFormatting>
  <conditionalFormatting sqref="F18">
    <cfRule type="expression" dxfId="1" priority="1">
      <formula>$F$18 &lt;&gt; 0</formula>
    </cfRule>
    <cfRule type="cellIs" dxfId="0" priority="4" operator="equal">
      <formula>0</formula>
    </cfRule>
  </conditionalFormatting>
  <pageMargins left="0.7" right="0.7" top="0.75" bottom="0.75" header="0.3" footer="0.3"/>
  <ignoredErrors>
    <ignoredError sqref="E5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3D6FC4A9-E24C-4E0D-9E1F-E5DD34919874}">
          <x14:formula1>
            <xm:f>Opzoekvelden!$A$1:$A$3</xm:f>
          </x14:formula1>
          <xm:sqref>E28</xm:sqref>
        </x14:dataValidation>
        <x14:dataValidation type="list" allowBlank="1" showInputMessage="1" showErrorMessage="1" xr:uid="{D00BFA68-4EF8-42C3-8A44-1415B4EFB134}">
          <x14:formula1>
            <xm:f>Opzoekvelden!$B$1:$B$4</xm:f>
          </x14:formula1>
          <xm:sqref>E29 E32</xm:sqref>
        </x14:dataValidation>
        <x14:dataValidation type="list" allowBlank="1" showInputMessage="1" showErrorMessage="1" xr:uid="{6142E7FA-BF14-4E6E-A9BD-56BF2EEA4502}">
          <x14:formula1>
            <xm:f>Opzoekvelden!$C$1:$C$5</xm:f>
          </x14:formula1>
          <xm:sqref>E31</xm:sqref>
        </x14:dataValidation>
        <x14:dataValidation type="list" allowBlank="1" showInputMessage="1" showErrorMessage="1" xr:uid="{F4D2B42B-3F7B-4A79-BC0D-FCDE94ED9DE6}">
          <x14:formula1>
            <xm:f>Opzoekvelden!$D$1:$D$4</xm:f>
          </x14:formula1>
          <xm:sqref>E45</xm:sqref>
        </x14:dataValidation>
        <x14:dataValidation type="list" allowBlank="1" showInputMessage="1" showErrorMessage="1" xr:uid="{787BCB78-7A62-4291-BEB8-2371CDB5CB6E}">
          <x14:formula1>
            <xm:f>Opzoekvelden!$E$1:$E$4</xm:f>
          </x14:formula1>
          <xm:sqref>E46</xm:sqref>
        </x14:dataValidation>
        <x14:dataValidation type="list" allowBlank="1" showInputMessage="1" showErrorMessage="1" xr:uid="{A8708444-31D3-467F-A569-CC82289AC7CA}">
          <x14:formula1>
            <xm:f>Opzoekvelden!$F$1:$F$2</xm:f>
          </x14:formula1>
          <xm:sqref>E47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3C03D-6CED-43AA-B210-CF02F1753085}">
  <dimension ref="A1:F5"/>
  <sheetViews>
    <sheetView workbookViewId="0">
      <selection activeCell="C6" sqref="C6"/>
    </sheetView>
  </sheetViews>
  <sheetFormatPr defaultRowHeight="14.4" x14ac:dyDescent="0.3"/>
  <cols>
    <col min="4" max="4" width="48.44140625" bestFit="1" customWidth="1"/>
    <col min="5" max="5" width="73.44140625" bestFit="1" customWidth="1"/>
    <col min="6" max="6" width="53.44140625" bestFit="1" customWidth="1"/>
  </cols>
  <sheetData>
    <row r="1" spans="1:6" x14ac:dyDescent="0.3">
      <c r="A1">
        <v>2026</v>
      </c>
      <c r="B1" t="s">
        <v>25</v>
      </c>
      <c r="C1">
        <v>2027</v>
      </c>
      <c r="D1" t="s">
        <v>79</v>
      </c>
      <c r="E1" t="s">
        <v>80</v>
      </c>
      <c r="F1" t="s">
        <v>81</v>
      </c>
    </row>
    <row r="2" spans="1:6" x14ac:dyDescent="0.3">
      <c r="A2">
        <v>2027</v>
      </c>
      <c r="B2" t="s">
        <v>82</v>
      </c>
      <c r="C2">
        <v>2028</v>
      </c>
      <c r="D2" t="s">
        <v>83</v>
      </c>
      <c r="E2" t="s">
        <v>84</v>
      </c>
      <c r="F2" t="s">
        <v>85</v>
      </c>
    </row>
    <row r="3" spans="1:6" x14ac:dyDescent="0.3">
      <c r="A3">
        <v>2028</v>
      </c>
      <c r="B3" t="s">
        <v>86</v>
      </c>
      <c r="C3">
        <v>2029</v>
      </c>
      <c r="D3" t="s">
        <v>87</v>
      </c>
      <c r="E3" t="s">
        <v>88</v>
      </c>
    </row>
    <row r="4" spans="1:6" x14ac:dyDescent="0.3">
      <c r="B4" t="s">
        <v>89</v>
      </c>
      <c r="C4">
        <v>2030</v>
      </c>
      <c r="D4" t="s">
        <v>90</v>
      </c>
      <c r="E4" t="s">
        <v>90</v>
      </c>
    </row>
    <row r="5" spans="1:6" x14ac:dyDescent="0.3">
      <c r="C5">
        <v>2031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EA05C960F7AF4CAD47C1CAA8FDA09C" ma:contentTypeVersion="17" ma:contentTypeDescription="Een nieuw document maken." ma:contentTypeScope="" ma:versionID="1bfaeb9a6448757ce8b3e4a3db4b5d85">
  <xsd:schema xmlns:xsd="http://www.w3.org/2001/XMLSchema" xmlns:xs="http://www.w3.org/2001/XMLSchema" xmlns:p="http://schemas.microsoft.com/office/2006/metadata/properties" xmlns:ns2="a0cf0202-a5c5-484a-8f56-a5c31f00845a" xmlns:ns4="49f01658-28ed-41cf-833a-44b92edc6edd" xmlns:ns5="21e21e26-8063-4cd9-a35d-77a531918c0a" targetNamespace="http://schemas.microsoft.com/office/2006/metadata/properties" ma:root="true" ma:fieldsID="2d9411e8a041c21f8995fe14ea5acfd3" ns2:_="" ns4:_="" ns5:_="">
    <xsd:import namespace="a0cf0202-a5c5-484a-8f56-a5c31f00845a"/>
    <xsd:import namespace="49f01658-28ed-41cf-833a-44b92edc6edd"/>
    <xsd:import namespace="21e21e26-8063-4cd9-a35d-77a531918c0a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ServiceObjectDetectorVersions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5:lcf76f155ced4ddcb4097134ff3c332f" minOccurs="0"/>
                <xsd:element ref="ns5:MediaServiceOCR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1;#VGB|13383a8e-ecd1-4137-920e-0b539ba5f397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01658-28ed-41cf-833a-44b92edc6ed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8a44b2e-fd72-44b3-bea1-95e45968b1ef}" ma:internalName="TaxCatchAll" ma:showField="CatchAllData" ma:web="49f01658-28ed-41cf-833a-44b92edc6e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21e26-8063-4cd9-a35d-77a531918c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44028B-2048-451C-9C27-B1AEE7C37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f0202-a5c5-484a-8f56-a5c31f00845a"/>
    <ds:schemaRef ds:uri="49f01658-28ed-41cf-833a-44b92edc6edd"/>
    <ds:schemaRef ds:uri="21e21e26-8063-4cd9-a35d-77a531918c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36FCCB-D650-4FF3-A350-D3D263F0550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Aanvraagformulier regeling</vt:lpstr>
      <vt:lpstr>Opzoekvelden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Delforterie, Tom</dc:creator>
  <cp:keywords/>
  <dc:description/>
  <cp:lastModifiedBy>Drunen, Kim van</cp:lastModifiedBy>
  <cp:revision/>
  <dcterms:created xsi:type="dcterms:W3CDTF">2024-08-01T12:10:10Z</dcterms:created>
  <dcterms:modified xsi:type="dcterms:W3CDTF">2026-10-23T15:55:21Z</dcterms:modified>
  <cp:category/>
  <cp:contentStatus/>
</cp:coreProperties>
</file>